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ccuman\Desktop\"/>
    </mc:Choice>
  </mc:AlternateContent>
  <xr:revisionPtr revIDLastSave="0" documentId="8_{B46ECCDD-8950-407E-AB29-551E6B490271}" xr6:coauthVersionLast="47" xr6:coauthVersionMax="47" xr10:uidLastSave="{00000000-0000-0000-0000-000000000000}"/>
  <bookViews>
    <workbookView xWindow="-120" yWindow="-120" windowWidth="29040" windowHeight="15840" xr2:uid="{60EEAB10-2560-4CE1-93AD-C0A78870987B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3" i="1" l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U52" i="1"/>
  <c r="U51" i="1"/>
  <c r="U50" i="1"/>
  <c r="U49" i="1"/>
  <c r="U48" i="1"/>
  <c r="U47" i="1"/>
  <c r="T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D44" i="1"/>
  <c r="C44" i="1"/>
  <c r="U43" i="1"/>
  <c r="U42" i="1"/>
  <c r="U41" i="1"/>
  <c r="U40" i="1"/>
  <c r="U53" i="1" l="1"/>
  <c r="U44" i="1"/>
  <c r="T34" i="1" l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U33" i="1"/>
  <c r="U32" i="1"/>
  <c r="U31" i="1"/>
  <c r="U30" i="1"/>
  <c r="U29" i="1"/>
  <c r="U34" i="1" s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D26" i="1"/>
  <c r="C26" i="1"/>
  <c r="U25" i="1"/>
  <c r="U24" i="1"/>
  <c r="U23" i="1"/>
  <c r="U22" i="1"/>
  <c r="U26" i="1" s="1"/>
  <c r="T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3" i="1"/>
  <c r="U12" i="1"/>
  <c r="U11" i="1"/>
  <c r="U10" i="1"/>
  <c r="U9" i="1"/>
  <c r="U8" i="1"/>
  <c r="U14" i="1" s="1"/>
  <c r="T5" i="1"/>
  <c r="S5" i="1"/>
  <c r="R5" i="1"/>
  <c r="Q5" i="1"/>
  <c r="P5" i="1"/>
  <c r="N5" i="1"/>
  <c r="M5" i="1"/>
  <c r="L5" i="1"/>
  <c r="K5" i="1"/>
  <c r="J5" i="1"/>
  <c r="I5" i="1"/>
  <c r="H5" i="1"/>
  <c r="G5" i="1"/>
  <c r="F5" i="1"/>
  <c r="E5" i="1"/>
  <c r="D5" i="1"/>
  <c r="C5" i="1"/>
  <c r="U4" i="1"/>
  <c r="U3" i="1"/>
  <c r="U5" i="1" s="1"/>
</calcChain>
</file>

<file path=xl/sharedStrings.xml><?xml version="1.0" encoding="utf-8"?>
<sst xmlns="http://schemas.openxmlformats.org/spreadsheetml/2006/main" count="89" uniqueCount="36">
  <si>
    <t>imposta di registro</t>
  </si>
  <si>
    <t>manutenzione ord/straord</t>
  </si>
  <si>
    <t>indicizz.</t>
  </si>
  <si>
    <t>Local/regional tax</t>
  </si>
  <si>
    <t>Stromkosten</t>
  </si>
  <si>
    <t>Totale</t>
  </si>
  <si>
    <t>VIA LUDOVISI ROMA</t>
  </si>
  <si>
    <r>
      <rPr>
        <b/>
        <sz val="11"/>
        <color theme="1"/>
        <rFont val="Calibri"/>
        <family val="2"/>
        <scheme val="minor"/>
      </rPr>
      <t xml:space="preserve">TOWER                                           </t>
    </r>
    <r>
      <rPr>
        <i/>
        <sz val="11"/>
        <color theme="1"/>
        <rFont val="Calibri"/>
        <family val="2"/>
        <scheme val="minor"/>
      </rPr>
      <t>(HTI Immobilienverw.Gmbh) (archivio - via macello)</t>
    </r>
  </si>
  <si>
    <r>
      <t xml:space="preserve">TERRA XCUBE                         </t>
    </r>
    <r>
      <rPr>
        <i/>
        <sz val="11"/>
        <color theme="1"/>
        <rFont val="Calibri"/>
        <family val="2"/>
        <scheme val="minor"/>
      </rPr>
      <t>(Noi spa-affitto mensile dal 01/01/2021)</t>
    </r>
  </si>
  <si>
    <t>terra xcube</t>
  </si>
  <si>
    <r>
      <t xml:space="preserve">Memed                                  </t>
    </r>
    <r>
      <rPr>
        <i/>
        <sz val="11"/>
        <color theme="1"/>
        <rFont val="Calibri"/>
        <family val="2"/>
        <scheme val="minor"/>
      </rPr>
      <t>(Noi spa-affitto mensile dal 01/01/2021)</t>
    </r>
  </si>
  <si>
    <t>Memed</t>
  </si>
  <si>
    <r>
      <t xml:space="preserve">RENENE/MUMMIE/CSS                                     </t>
    </r>
    <r>
      <rPr>
        <i/>
        <sz val="11"/>
        <color theme="1"/>
        <rFont val="Calibri"/>
        <family val="2"/>
        <scheme val="minor"/>
      </rPr>
      <t>(Noi spa-affitto mensile dal 01/01/2021)</t>
    </r>
  </si>
  <si>
    <t>Renene/Mummie                                       da 10/2022 CSS (con l'affitto di ottobre 2022 la fattura comprende anche il CSS)</t>
  </si>
  <si>
    <r>
      <t xml:space="preserve">FLEXI BIPV                                   </t>
    </r>
    <r>
      <rPr>
        <i/>
        <sz val="11"/>
        <color theme="1"/>
        <rFont val="Calibri"/>
        <family val="2"/>
        <scheme val="minor"/>
      </rPr>
      <t>(Noi spa-affitto mensile dal 01/01/2021)</t>
    </r>
  </si>
  <si>
    <t>Renene area Flexi Bipv</t>
  </si>
  <si>
    <r>
      <t xml:space="preserve">Renene Laboratorio esterno                             </t>
    </r>
    <r>
      <rPr>
        <i/>
        <sz val="11"/>
        <color theme="1"/>
        <rFont val="Calibri"/>
        <family val="2"/>
        <scheme val="minor"/>
      </rPr>
      <t>(Noi spa-affitto mensile dal 01/01/2021)</t>
    </r>
  </si>
  <si>
    <t>Renene (dal 01/01/2021 al 31/12/2025) Freiflaeche - Zweites Freiluftlabor e Los</t>
  </si>
  <si>
    <r>
      <t xml:space="preserve">CBM                                    </t>
    </r>
    <r>
      <rPr>
        <i/>
        <sz val="11"/>
        <color theme="1"/>
        <rFont val="Calibri"/>
        <family val="2"/>
        <scheme val="minor"/>
      </rPr>
      <t>(Noi spa-affitto mensile dal 01/10/2022)</t>
    </r>
  </si>
  <si>
    <t>AFFITTI 2023</t>
  </si>
  <si>
    <t>CONTRATTI DI ACCOGLIMENTO</t>
  </si>
  <si>
    <r>
      <t xml:space="preserve">VIA GALVANI                                </t>
    </r>
    <r>
      <rPr>
        <i/>
        <sz val="11"/>
        <color theme="1"/>
        <rFont val="Calibri"/>
        <family val="2"/>
        <scheme val="minor"/>
      </rPr>
      <t>(Pichler I&amp;S Srl)</t>
    </r>
  </si>
  <si>
    <t>Mietvertrag nr.41662-3 vom 20/01/2013</t>
  </si>
  <si>
    <r>
      <t xml:space="preserve">BRUXELLES                                  </t>
    </r>
    <r>
      <rPr>
        <i/>
        <sz val="11"/>
        <color theme="1"/>
        <rFont val="Calibri"/>
        <family val="2"/>
        <scheme val="minor"/>
      </rPr>
      <t xml:space="preserve"> (Patrizia Frankfurt Belgium dal 2021 fattura mensilmente)</t>
    </r>
  </si>
  <si>
    <t>ultima fattura di affitto. Arriveranno solo Local tax (11/02/21 parlato con Eva Moar)</t>
  </si>
  <si>
    <r>
      <t xml:space="preserve">TERRA XCUBE - Memed                        </t>
    </r>
    <r>
      <rPr>
        <i/>
        <sz val="11"/>
        <color theme="1"/>
        <rFont val="Calibri"/>
        <family val="2"/>
        <scheme val="minor"/>
      </rPr>
      <t>(Noi spa-affitto mensile dal 01/01/2021)</t>
    </r>
  </si>
  <si>
    <t>Renene/Mummie</t>
  </si>
  <si>
    <t xml:space="preserve">CONTRATTI DI ACCOGLIMENTO </t>
  </si>
  <si>
    <t>AFFITTI 2021</t>
  </si>
  <si>
    <t>Mietvertrag nr.41662-3 vom 20/01/2013 - fino al 30/04/2022</t>
  </si>
  <si>
    <r>
      <t xml:space="preserve">VIA GALVANI                                </t>
    </r>
    <r>
      <rPr>
        <i/>
        <sz val="11"/>
        <color theme="1"/>
        <rFont val="Calibri"/>
        <family val="2"/>
        <scheme val="minor"/>
      </rPr>
      <t>(B-Energy subentra alla Pichler I&amp;S)</t>
    </r>
  </si>
  <si>
    <t>Mietvertrag nr.41662-3 vom 20/01/2013 - dal 01/05/2022 al 31/08/2022 (scadenza contratto e trasferimento cbm)</t>
  </si>
  <si>
    <r>
      <t xml:space="preserve">NOI                                      </t>
    </r>
    <r>
      <rPr>
        <i/>
        <sz val="11"/>
        <color theme="1"/>
        <rFont val="Calibri"/>
        <family val="2"/>
        <scheme val="minor"/>
      </rPr>
      <t>(Noi spa-affitto mensile dal 01/01/2021)</t>
    </r>
  </si>
  <si>
    <t>Renene/Mummie                                       da 10/2022 CSS (con l'affitto di ottobre la fattura comprende anche il CSS)</t>
  </si>
  <si>
    <r>
      <t xml:space="preserve">NOI                                     </t>
    </r>
    <r>
      <rPr>
        <i/>
        <sz val="11"/>
        <color theme="1"/>
        <rFont val="Calibri"/>
        <family val="2"/>
        <scheme val="minor"/>
      </rPr>
      <t>(Noi spa-affitto mensile dal 01/01/2021)</t>
    </r>
  </si>
  <si>
    <t>AFFITTI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</si>
</sst>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vertical="center" indent="69"/>
    </xf>
    <xf numFmtId="0" fontId="0" fillId="0" borderId="1" xfId="0" applyBorder="1"/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wrapText="1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4" borderId="10" xfId="0" applyNumberFormat="1" applyFill="1" applyBorder="1"/>
    <xf numFmtId="0" fontId="1" fillId="3" borderId="8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wrapText="1"/>
    </xf>
    <xf numFmtId="4" fontId="0" fillId="0" borderId="12" xfId="0" applyNumberFormat="1" applyBorder="1"/>
    <xf numFmtId="4" fontId="0" fillId="4" borderId="0" xfId="0" applyNumberFormat="1" applyFill="1"/>
    <xf numFmtId="0" fontId="0" fillId="4" borderId="0" xfId="0" applyFill="1"/>
    <xf numFmtId="0" fontId="0" fillId="0" borderId="2" xfId="0" applyBorder="1"/>
    <xf numFmtId="0" fontId="1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wrapText="1"/>
    </xf>
    <xf numFmtId="4" fontId="0" fillId="0" borderId="14" xfId="0" applyNumberFormat="1" applyBorder="1"/>
    <xf numFmtId="4" fontId="0" fillId="0" borderId="15" xfId="0" applyNumberFormat="1" applyBorder="1"/>
    <xf numFmtId="0" fontId="1" fillId="3" borderId="2" xfId="0" applyFont="1" applyFill="1" applyBorder="1" applyAlignment="1">
      <alignment vertical="center" wrapText="1"/>
    </xf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0" fontId="1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0" xfId="0" applyNumberFormat="1"/>
    <xf numFmtId="0" fontId="2" fillId="0" borderId="0" xfId="0" applyFont="1" applyAlignment="1">
      <alignment vertical="center"/>
    </xf>
    <xf numFmtId="0" fontId="2" fillId="4" borderId="13" xfId="0" applyFont="1" applyFill="1" applyBorder="1" applyAlignment="1">
      <alignment vertical="center"/>
    </xf>
    <xf numFmtId="0" fontId="4" fillId="4" borderId="2" xfId="0" applyFont="1" applyFill="1" applyBorder="1" applyAlignment="1">
      <alignment wrapText="1"/>
    </xf>
    <xf numFmtId="4" fontId="0" fillId="0" borderId="24" xfId="0" applyNumberFormat="1" applyBorder="1"/>
    <xf numFmtId="4" fontId="0" fillId="0" borderId="4" xfId="0" applyNumberFormat="1" applyBorder="1" applyAlignment="1">
      <alignment wrapText="1"/>
    </xf>
    <xf numFmtId="0" fontId="0" fillId="0" borderId="4" xfId="0" applyBorder="1"/>
    <xf numFmtId="0" fontId="0" fillId="0" borderId="7" xfId="0" applyBorder="1"/>
    <xf numFmtId="4" fontId="0" fillId="0" borderId="25" xfId="0" applyNumberFormat="1" applyBorder="1"/>
    <xf numFmtId="0" fontId="2" fillId="0" borderId="0" xfId="0" applyFont="1" applyAlignment="1">
      <alignment horizontal="left" vertical="center" indent="69"/>
    </xf>
    <xf numFmtId="4" fontId="0" fillId="0" borderId="26" xfId="0" applyNumberFormat="1" applyBorder="1"/>
    <xf numFmtId="0" fontId="2" fillId="0" borderId="27" xfId="0" applyFont="1" applyBorder="1" applyAlignment="1">
      <alignment horizontal="left" vertical="center" wrapText="1" indent="69" shrinkToFit="1"/>
    </xf>
    <xf numFmtId="0" fontId="0" fillId="0" borderId="27" xfId="0" applyBorder="1" applyAlignment="1">
      <alignment horizontal="left" vertical="center" wrapText="1" indent="69" shrinkToFit="1"/>
    </xf>
    <xf numFmtId="0" fontId="0" fillId="0" borderId="0" xfId="0" applyBorder="1" applyAlignment="1">
      <alignment horizontal="left" vertical="center" wrapText="1" indent="69" shrinkToFit="1"/>
    </xf>
    <xf numFmtId="0" fontId="0" fillId="0" borderId="27" xfId="0" applyBorder="1" applyAlignment="1">
      <alignment horizontal="left" vertical="center" wrapText="1" indent="69" shrinkToFi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C00F-9D2B-41DC-BB00-14AA1FBBE04C}">
  <dimension ref="A1:V53"/>
  <sheetViews>
    <sheetView tabSelected="1" topLeftCell="A2" workbookViewId="0">
      <selection activeCell="V52" sqref="V52:AB52"/>
    </sheetView>
  </sheetViews>
  <sheetFormatPr defaultRowHeight="15" x14ac:dyDescent="0.25"/>
  <cols>
    <col min="1" max="1" width="23" customWidth="1"/>
    <col min="2" max="2" width="22.7109375" hidden="1" customWidth="1"/>
    <col min="3" max="14" width="10.7109375" hidden="1" customWidth="1"/>
    <col min="15" max="15" width="10.7109375" style="42" hidden="1" customWidth="1"/>
    <col min="16" max="16" width="10.5703125" hidden="1" customWidth="1"/>
    <col min="17" max="17" width="14.28515625" hidden="1" customWidth="1"/>
    <col min="18" max="18" width="0" hidden="1" customWidth="1"/>
    <col min="19" max="19" width="14.42578125" hidden="1" customWidth="1"/>
    <col min="20" max="20" width="12.5703125" hidden="1" customWidth="1"/>
    <col min="21" max="21" width="12.5703125" customWidth="1"/>
    <col min="22" max="22" width="10.7109375" customWidth="1"/>
  </cols>
  <sheetData>
    <row r="1" spans="1:21" s="1" customFormat="1" ht="37.5" customHeight="1" x14ac:dyDescent="0.25">
      <c r="A1" s="43" t="s">
        <v>19</v>
      </c>
    </row>
    <row r="2" spans="1:21" ht="40.5" customHeight="1" x14ac:dyDescent="0.25">
      <c r="A2" s="2"/>
      <c r="B2" s="2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4"/>
      <c r="P2" s="5" t="s">
        <v>0</v>
      </c>
      <c r="Q2" s="5" t="s">
        <v>1</v>
      </c>
      <c r="R2" s="6" t="s">
        <v>2</v>
      </c>
      <c r="S2" s="5" t="s">
        <v>3</v>
      </c>
      <c r="T2" s="6" t="s">
        <v>4</v>
      </c>
      <c r="U2" s="6" t="s">
        <v>5</v>
      </c>
    </row>
    <row r="3" spans="1:21" ht="21" customHeight="1" x14ac:dyDescent="0.25">
      <c r="A3" s="7" t="s">
        <v>6</v>
      </c>
      <c r="B3" s="8"/>
      <c r="C3" s="9">
        <v>2500</v>
      </c>
      <c r="D3" s="9">
        <v>2500</v>
      </c>
      <c r="E3" s="10">
        <v>2500</v>
      </c>
      <c r="F3" s="10">
        <v>2500</v>
      </c>
      <c r="G3" s="10">
        <v>2500</v>
      </c>
      <c r="H3" s="11">
        <v>2500</v>
      </c>
      <c r="I3" s="12">
        <v>2500</v>
      </c>
      <c r="J3" s="10">
        <v>2500</v>
      </c>
      <c r="K3" s="10">
        <v>2500</v>
      </c>
      <c r="L3" s="13">
        <v>2500</v>
      </c>
      <c r="M3" s="11">
        <v>2500</v>
      </c>
      <c r="N3" s="10">
        <v>2500</v>
      </c>
      <c r="O3" s="10"/>
      <c r="P3" s="10">
        <v>0</v>
      </c>
      <c r="Q3" s="10"/>
      <c r="R3" s="13"/>
      <c r="S3" s="11">
        <v>0</v>
      </c>
      <c r="T3" s="10">
        <v>0</v>
      </c>
      <c r="U3" s="10">
        <f>C3+D3+E3+F3+G3+H3+I3+J3+K3+L3+M3+N3+O3+P3+Q3+R3+S3+T3</f>
        <v>30000</v>
      </c>
    </row>
    <row r="4" spans="1:21" ht="60" customHeight="1" x14ac:dyDescent="0.25">
      <c r="A4" s="14" t="s">
        <v>7</v>
      </c>
      <c r="B4" s="15"/>
      <c r="C4" s="9">
        <v>879.51</v>
      </c>
      <c r="D4" s="9">
        <v>879.51</v>
      </c>
      <c r="E4" s="16">
        <v>879.51</v>
      </c>
      <c r="F4" s="17">
        <v>879.51</v>
      </c>
      <c r="G4" s="18">
        <v>0</v>
      </c>
      <c r="H4" s="16">
        <v>879.51</v>
      </c>
      <c r="I4" s="19">
        <v>935.81</v>
      </c>
      <c r="J4" s="18">
        <v>935.81</v>
      </c>
      <c r="K4" s="18">
        <v>935.81</v>
      </c>
      <c r="L4" s="20">
        <v>935.81</v>
      </c>
      <c r="M4" s="18">
        <v>935.81</v>
      </c>
      <c r="N4" s="18">
        <v>935.81</v>
      </c>
      <c r="O4" s="18"/>
      <c r="P4" s="18">
        <v>0</v>
      </c>
      <c r="Q4" s="9"/>
      <c r="R4" s="18">
        <v>56.31</v>
      </c>
      <c r="S4" s="18">
        <v>0</v>
      </c>
      <c r="T4" s="18">
        <v>0</v>
      </c>
      <c r="U4" s="18">
        <f>C4+D4+E4+F4+G4+H4+I4+J4+K4+L4+M4+N4+O4+P4+Q4+R4+S4+T4</f>
        <v>10068.719999999998</v>
      </c>
    </row>
    <row r="5" spans="1:21" ht="48" customHeight="1" x14ac:dyDescent="0.25">
      <c r="A5" s="21"/>
      <c r="B5" s="22"/>
      <c r="C5" s="23">
        <f t="shared" ref="C5:N5" si="0">SUM(C3:C4)</f>
        <v>3379.51</v>
      </c>
      <c r="D5" s="23">
        <f t="shared" si="0"/>
        <v>3379.51</v>
      </c>
      <c r="E5" s="23">
        <f t="shared" si="0"/>
        <v>3379.51</v>
      </c>
      <c r="F5" s="23">
        <f t="shared" si="0"/>
        <v>3379.51</v>
      </c>
      <c r="G5" s="23">
        <f t="shared" si="0"/>
        <v>2500</v>
      </c>
      <c r="H5" s="23">
        <f t="shared" si="0"/>
        <v>3379.51</v>
      </c>
      <c r="I5" s="23">
        <f t="shared" si="0"/>
        <v>3435.81</v>
      </c>
      <c r="J5" s="23">
        <f t="shared" si="0"/>
        <v>3435.81</v>
      </c>
      <c r="K5" s="23">
        <f t="shared" si="0"/>
        <v>3435.81</v>
      </c>
      <c r="L5" s="23">
        <f t="shared" si="0"/>
        <v>3435.81</v>
      </c>
      <c r="M5" s="23">
        <f t="shared" si="0"/>
        <v>3435.81</v>
      </c>
      <c r="N5" s="23">
        <f t="shared" si="0"/>
        <v>3435.81</v>
      </c>
      <c r="O5" s="23"/>
      <c r="P5" s="23">
        <f>SUM(P3:P4)</f>
        <v>0</v>
      </c>
      <c r="Q5" s="23">
        <f>SUM(Q3:Q4)</f>
        <v>0</v>
      </c>
      <c r="R5" s="23">
        <f>SUM(R3:R4)</f>
        <v>56.31</v>
      </c>
      <c r="S5" s="23">
        <f>SUM(S3:S4)</f>
        <v>0</v>
      </c>
      <c r="T5" s="19">
        <f>SUM(T3:T4)</f>
        <v>0</v>
      </c>
      <c r="U5" s="19">
        <f>SUM(U2:U4)</f>
        <v>40068.720000000001</v>
      </c>
    </row>
    <row r="6" spans="1:21" s="25" customFormat="1" ht="60" customHeight="1" x14ac:dyDescent="0.25">
      <c r="A6" s="44" t="s">
        <v>20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24"/>
    </row>
    <row r="7" spans="1:21" ht="40.5" customHeight="1" x14ac:dyDescent="0.25">
      <c r="A7" s="26"/>
      <c r="B7" s="26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4"/>
      <c r="P7" s="5" t="s">
        <v>0</v>
      </c>
      <c r="Q7" s="5" t="s">
        <v>1</v>
      </c>
      <c r="R7" s="6" t="s">
        <v>2</v>
      </c>
      <c r="S7" s="5" t="s">
        <v>3</v>
      </c>
      <c r="T7" s="6" t="s">
        <v>4</v>
      </c>
      <c r="U7" s="6" t="s">
        <v>5</v>
      </c>
    </row>
    <row r="8" spans="1:21" ht="48" customHeight="1" x14ac:dyDescent="0.25">
      <c r="A8" s="27" t="s">
        <v>8</v>
      </c>
      <c r="B8" s="28" t="s">
        <v>9</v>
      </c>
      <c r="C8" s="29">
        <v>21233.84</v>
      </c>
      <c r="D8" s="29">
        <v>21233.84</v>
      </c>
      <c r="E8" s="29">
        <v>21233.84</v>
      </c>
      <c r="F8" s="29">
        <v>21233.84</v>
      </c>
      <c r="G8" s="29">
        <v>21233.84</v>
      </c>
      <c r="H8" s="29">
        <v>21233.84</v>
      </c>
      <c r="I8" s="29">
        <v>21233.84</v>
      </c>
      <c r="J8" s="29">
        <v>21233.84</v>
      </c>
      <c r="K8" s="29">
        <v>21233.84</v>
      </c>
      <c r="L8" s="29">
        <v>21591.51</v>
      </c>
      <c r="M8" s="29">
        <v>21591.51</v>
      </c>
      <c r="N8" s="29">
        <v>21591.51</v>
      </c>
      <c r="O8" s="29">
        <v>0</v>
      </c>
      <c r="P8" s="29"/>
      <c r="Q8" s="29"/>
      <c r="R8" s="29"/>
      <c r="S8" s="29">
        <v>0</v>
      </c>
      <c r="T8" s="30"/>
      <c r="U8" s="30">
        <f t="shared" ref="U8:U13" si="1">SUM(C8:T8)</f>
        <v>255879.09000000003</v>
      </c>
    </row>
    <row r="9" spans="1:21" ht="48" customHeight="1" x14ac:dyDescent="0.25">
      <c r="A9" s="31" t="s">
        <v>10</v>
      </c>
      <c r="B9" s="15" t="s">
        <v>11</v>
      </c>
      <c r="C9" s="32">
        <v>8637.99</v>
      </c>
      <c r="D9" s="32">
        <v>8637.99</v>
      </c>
      <c r="E9" s="32">
        <v>8637.99</v>
      </c>
      <c r="F9" s="32">
        <v>8637.99</v>
      </c>
      <c r="G9" s="32">
        <v>8637.99</v>
      </c>
      <c r="H9" s="32">
        <v>8637.99</v>
      </c>
      <c r="I9" s="32">
        <v>8637.99</v>
      </c>
      <c r="J9" s="32">
        <v>8637.99</v>
      </c>
      <c r="K9" s="32">
        <v>8637.99</v>
      </c>
      <c r="L9" s="32">
        <v>8807.56</v>
      </c>
      <c r="M9" s="32">
        <v>8807.56</v>
      </c>
      <c r="N9" s="32">
        <v>8807.56</v>
      </c>
      <c r="O9" s="32">
        <v>0</v>
      </c>
      <c r="P9" s="32"/>
      <c r="Q9" s="32"/>
      <c r="R9" s="32"/>
      <c r="S9" s="32">
        <v>0</v>
      </c>
      <c r="T9" s="33"/>
      <c r="U9" s="30">
        <f t="shared" si="1"/>
        <v>104164.59</v>
      </c>
    </row>
    <row r="10" spans="1:21" ht="81.75" customHeight="1" x14ac:dyDescent="0.25">
      <c r="A10" s="31" t="s">
        <v>12</v>
      </c>
      <c r="B10" s="15" t="s">
        <v>13</v>
      </c>
      <c r="C10" s="34">
        <v>74909.83</v>
      </c>
      <c r="D10" s="32">
        <v>74909.83</v>
      </c>
      <c r="E10" s="32">
        <v>74909.83</v>
      </c>
      <c r="F10" s="32">
        <v>75067.820000000007</v>
      </c>
      <c r="G10" s="32">
        <v>75067.820000000007</v>
      </c>
      <c r="H10" s="32">
        <v>75067.820000000007</v>
      </c>
      <c r="I10" s="32">
        <v>75067.820000000007</v>
      </c>
      <c r="J10" s="32">
        <v>75067.820000000007</v>
      </c>
      <c r="K10" s="32">
        <v>75067.820000000007</v>
      </c>
      <c r="L10" s="32">
        <v>76534.259999999995</v>
      </c>
      <c r="M10" s="32">
        <v>76534.259999999995</v>
      </c>
      <c r="N10" s="32">
        <v>76534.259999999995</v>
      </c>
      <c r="O10" s="32">
        <v>0</v>
      </c>
      <c r="P10" s="32"/>
      <c r="Q10" s="32"/>
      <c r="R10" s="32"/>
      <c r="S10" s="32">
        <v>0</v>
      </c>
      <c r="T10" s="33"/>
      <c r="U10" s="30">
        <f t="shared" si="1"/>
        <v>904739.19000000018</v>
      </c>
    </row>
    <row r="11" spans="1:21" ht="48" customHeight="1" x14ac:dyDescent="0.25">
      <c r="A11" s="31" t="s">
        <v>14</v>
      </c>
      <c r="B11" s="15" t="s">
        <v>15</v>
      </c>
      <c r="C11" s="32">
        <v>3335.3</v>
      </c>
      <c r="D11" s="32">
        <v>3335.3</v>
      </c>
      <c r="E11" s="32">
        <v>3335.3</v>
      </c>
      <c r="F11" s="32">
        <v>3335.3</v>
      </c>
      <c r="G11" s="32">
        <v>3335.3</v>
      </c>
      <c r="H11" s="32">
        <v>3335.3</v>
      </c>
      <c r="I11" s="32">
        <v>3335.3</v>
      </c>
      <c r="J11" s="32">
        <v>3335.3</v>
      </c>
      <c r="K11" s="32">
        <v>3335.3</v>
      </c>
      <c r="L11" s="32">
        <v>3445.37</v>
      </c>
      <c r="M11" s="32">
        <v>3445.37</v>
      </c>
      <c r="N11" s="32">
        <v>3445.37</v>
      </c>
      <c r="O11" s="32">
        <v>0</v>
      </c>
      <c r="P11" s="32"/>
      <c r="Q11" s="32"/>
      <c r="R11" s="32"/>
      <c r="S11" s="32">
        <v>0</v>
      </c>
      <c r="T11" s="33"/>
      <c r="U11" s="30">
        <f t="shared" si="1"/>
        <v>40353.810000000005</v>
      </c>
    </row>
    <row r="12" spans="1:21" ht="62.25" customHeight="1" x14ac:dyDescent="0.25">
      <c r="A12" s="35" t="s">
        <v>16</v>
      </c>
      <c r="B12" s="36" t="s">
        <v>17</v>
      </c>
      <c r="C12" s="34">
        <v>1392.5</v>
      </c>
      <c r="D12" s="32">
        <v>1392.5</v>
      </c>
      <c r="E12" s="32">
        <v>1392.5</v>
      </c>
      <c r="F12" s="32">
        <v>1392.5</v>
      </c>
      <c r="G12" s="32">
        <v>1392.5</v>
      </c>
      <c r="H12" s="32">
        <v>1392.5</v>
      </c>
      <c r="I12" s="32">
        <v>1392.5</v>
      </c>
      <c r="J12" s="32">
        <v>1392.5</v>
      </c>
      <c r="K12" s="32">
        <v>1392.5</v>
      </c>
      <c r="L12" s="32">
        <v>1438.45</v>
      </c>
      <c r="M12" s="32">
        <v>1438.45</v>
      </c>
      <c r="N12" s="32">
        <v>1438.45</v>
      </c>
      <c r="O12" s="32">
        <v>0</v>
      </c>
      <c r="P12" s="32"/>
      <c r="Q12" s="32"/>
      <c r="R12" s="32"/>
      <c r="S12" s="32">
        <v>0</v>
      </c>
      <c r="T12" s="33"/>
      <c r="U12" s="30">
        <f t="shared" si="1"/>
        <v>16847.850000000002</v>
      </c>
    </row>
    <row r="13" spans="1:21" ht="62.25" customHeight="1" x14ac:dyDescent="0.25">
      <c r="A13" s="35" t="s">
        <v>18</v>
      </c>
      <c r="B13" s="36"/>
      <c r="C13" s="37">
        <v>50689.78</v>
      </c>
      <c r="D13" s="37">
        <v>50689.78</v>
      </c>
      <c r="E13" s="37">
        <v>50689.78</v>
      </c>
      <c r="F13" s="37">
        <v>50689.78</v>
      </c>
      <c r="G13" s="37">
        <v>50689.78</v>
      </c>
      <c r="H13" s="37">
        <v>50689.78</v>
      </c>
      <c r="I13" s="37">
        <v>50689.78</v>
      </c>
      <c r="J13" s="37">
        <v>50689.78</v>
      </c>
      <c r="K13" s="37">
        <v>50689.78</v>
      </c>
      <c r="L13" s="37">
        <v>51758.5</v>
      </c>
      <c r="M13" s="37">
        <v>51758.5</v>
      </c>
      <c r="N13" s="37">
        <v>51758.5</v>
      </c>
      <c r="O13" s="37">
        <v>0</v>
      </c>
      <c r="P13" s="37"/>
      <c r="Q13" s="37"/>
      <c r="R13" s="37"/>
      <c r="S13" s="37">
        <v>0</v>
      </c>
      <c r="T13" s="38"/>
      <c r="U13" s="39">
        <f t="shared" si="1"/>
        <v>611483.52</v>
      </c>
    </row>
    <row r="14" spans="1:21" ht="48" customHeight="1" x14ac:dyDescent="0.25">
      <c r="A14" s="21"/>
      <c r="B14" s="22"/>
      <c r="C14" s="40">
        <f t="shared" ref="C14:O14" si="2">SUM(C8:C12)</f>
        <v>109509.46</v>
      </c>
      <c r="D14" s="40">
        <f t="shared" si="2"/>
        <v>109509.46</v>
      </c>
      <c r="E14" s="40">
        <f t="shared" si="2"/>
        <v>109509.46</v>
      </c>
      <c r="F14" s="40">
        <f t="shared" si="2"/>
        <v>109667.45000000001</v>
      </c>
      <c r="G14" s="40">
        <f t="shared" si="2"/>
        <v>109667.45000000001</v>
      </c>
      <c r="H14" s="40">
        <f t="shared" si="2"/>
        <v>109667.45000000001</v>
      </c>
      <c r="I14" s="40">
        <f t="shared" si="2"/>
        <v>109667.45000000001</v>
      </c>
      <c r="J14" s="40">
        <f t="shared" si="2"/>
        <v>109667.45000000001</v>
      </c>
      <c r="K14" s="40">
        <f>K8+K9+K10+K11+K12+K13</f>
        <v>160357.23000000001</v>
      </c>
      <c r="L14" s="40">
        <f t="shared" si="2"/>
        <v>111817.14999999998</v>
      </c>
      <c r="M14" s="40">
        <f t="shared" si="2"/>
        <v>111817.14999999998</v>
      </c>
      <c r="N14" s="40">
        <f t="shared" si="2"/>
        <v>111817.14999999998</v>
      </c>
      <c r="O14" s="40">
        <f t="shared" si="2"/>
        <v>0</v>
      </c>
      <c r="P14" s="40"/>
      <c r="Q14" s="40"/>
      <c r="R14" s="40"/>
      <c r="S14" s="40"/>
      <c r="T14" s="41">
        <f>SUM(T8:T12)</f>
        <v>0</v>
      </c>
      <c r="U14" s="30">
        <f>SUM(U8:U13)</f>
        <v>1933468.0500000003</v>
      </c>
    </row>
    <row r="15" spans="1:21" x14ac:dyDescent="0.25">
      <c r="A15" s="42"/>
      <c r="B15" s="42"/>
      <c r="C15" s="42"/>
      <c r="D15" s="42"/>
      <c r="E15" s="42"/>
      <c r="F15" s="42"/>
    </row>
    <row r="16" spans="1:21" x14ac:dyDescent="0.25">
      <c r="A16" s="42"/>
      <c r="B16" s="42"/>
      <c r="C16" s="42"/>
      <c r="D16" s="42"/>
      <c r="E16" s="42"/>
      <c r="F16" s="42"/>
    </row>
    <row r="17" spans="1:22" x14ac:dyDescent="0.25">
      <c r="A17" s="42"/>
      <c r="B17" s="42"/>
      <c r="C17" s="42"/>
      <c r="D17" s="42"/>
      <c r="E17" s="42"/>
      <c r="F17" s="42"/>
    </row>
    <row r="18" spans="1:22" x14ac:dyDescent="0.25">
      <c r="A18" s="42"/>
      <c r="B18" s="42"/>
      <c r="C18" s="42"/>
      <c r="D18" s="42"/>
      <c r="E18" s="42"/>
      <c r="F18" s="42"/>
    </row>
    <row r="19" spans="1:22" x14ac:dyDescent="0.25">
      <c r="A19" s="42"/>
      <c r="B19" s="42"/>
      <c r="C19" s="42"/>
      <c r="D19" s="42"/>
      <c r="E19" s="42"/>
      <c r="F19" s="42"/>
    </row>
    <row r="20" spans="1:22" s="1" customFormat="1" ht="37.5" customHeight="1" x14ac:dyDescent="0.25">
      <c r="A20" s="43" t="s">
        <v>28</v>
      </c>
    </row>
    <row r="21" spans="1:22" ht="40.5" customHeight="1" x14ac:dyDescent="0.25">
      <c r="A21" s="2"/>
      <c r="B21" s="2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3">
        <v>11</v>
      </c>
      <c r="N21" s="3">
        <v>12</v>
      </c>
      <c r="O21" s="4"/>
      <c r="P21" s="5" t="s">
        <v>0</v>
      </c>
      <c r="Q21" s="5" t="s">
        <v>1</v>
      </c>
      <c r="R21" s="6" t="s">
        <v>2</v>
      </c>
      <c r="S21" s="5" t="s">
        <v>3</v>
      </c>
      <c r="T21" s="6" t="s">
        <v>4</v>
      </c>
      <c r="U21" s="6" t="s">
        <v>5</v>
      </c>
    </row>
    <row r="22" spans="1:22" ht="27.75" customHeight="1" x14ac:dyDescent="0.25">
      <c r="A22" s="31" t="s">
        <v>21</v>
      </c>
      <c r="B22" s="45" t="s">
        <v>22</v>
      </c>
      <c r="C22" s="10">
        <v>15892.18</v>
      </c>
      <c r="D22" s="10">
        <v>15892.18</v>
      </c>
      <c r="E22" s="10">
        <v>15892.18</v>
      </c>
      <c r="F22" s="10">
        <v>15892.18</v>
      </c>
      <c r="G22" s="11">
        <v>15892.18</v>
      </c>
      <c r="H22" s="10">
        <v>15892.18</v>
      </c>
      <c r="I22" s="12">
        <v>15892.18</v>
      </c>
      <c r="J22" s="11">
        <v>15892.18</v>
      </c>
      <c r="K22" s="10">
        <v>15892.18</v>
      </c>
      <c r="L22" s="13">
        <v>15892.18</v>
      </c>
      <c r="M22" s="10">
        <v>15892.18</v>
      </c>
      <c r="N22" s="13">
        <v>15892.18</v>
      </c>
      <c r="O22" s="10"/>
      <c r="P22" s="10">
        <v>783.5</v>
      </c>
      <c r="Q22" s="10"/>
      <c r="R22" s="13"/>
      <c r="S22" s="10">
        <v>0</v>
      </c>
      <c r="T22" s="10">
        <v>0</v>
      </c>
      <c r="U22" s="10">
        <f>C22+D22+E22+F22+G22+H22+I22+J22+K22+L22+M22+N22+O22+P22+Q22+R22+S22+T22</f>
        <v>191489.65999999995</v>
      </c>
      <c r="V22" s="42"/>
    </row>
    <row r="23" spans="1:22" ht="21" customHeight="1" x14ac:dyDescent="0.25">
      <c r="A23" s="7" t="s">
        <v>6</v>
      </c>
      <c r="B23" s="8"/>
      <c r="C23" s="46">
        <v>2500</v>
      </c>
      <c r="D23" s="11">
        <v>2500</v>
      </c>
      <c r="E23" s="10">
        <v>2500</v>
      </c>
      <c r="F23" s="10">
        <v>2500</v>
      </c>
      <c r="G23" s="10">
        <v>2500</v>
      </c>
      <c r="H23" s="11">
        <v>2500</v>
      </c>
      <c r="I23" s="12">
        <v>2500</v>
      </c>
      <c r="J23" s="10">
        <v>2500</v>
      </c>
      <c r="K23" s="10">
        <v>2500</v>
      </c>
      <c r="L23" s="13">
        <v>2500</v>
      </c>
      <c r="M23" s="11">
        <v>2500</v>
      </c>
      <c r="N23" s="10">
        <v>2500</v>
      </c>
      <c r="O23" s="10"/>
      <c r="P23" s="10"/>
      <c r="Q23" s="10"/>
      <c r="R23" s="13"/>
      <c r="S23" s="11">
        <v>0</v>
      </c>
      <c r="T23" s="10">
        <v>0</v>
      </c>
      <c r="U23" s="10">
        <f>C23+D23+E23+F23+G23+H23+I23+J23+K23+L23+M23+N23+O23+P23+Q23+R23+S23+T23</f>
        <v>30000</v>
      </c>
    </row>
    <row r="24" spans="1:22" ht="74.25" customHeight="1" x14ac:dyDescent="0.25">
      <c r="A24" s="31" t="s">
        <v>23</v>
      </c>
      <c r="B24" s="45" t="s">
        <v>24</v>
      </c>
      <c r="C24" s="10">
        <v>671.43</v>
      </c>
      <c r="D24" s="10"/>
      <c r="E24" s="47"/>
      <c r="F24" s="47">
        <v>784.11</v>
      </c>
      <c r="G24" s="48"/>
      <c r="H24" s="10"/>
      <c r="I24" s="11"/>
      <c r="J24" s="10"/>
      <c r="K24" s="11"/>
      <c r="L24" s="49">
        <v>0</v>
      </c>
      <c r="M24" s="48">
        <v>0</v>
      </c>
      <c r="N24" s="11">
        <v>0</v>
      </c>
      <c r="O24" s="11">
        <v>0</v>
      </c>
      <c r="P24" s="10">
        <v>0</v>
      </c>
      <c r="Q24" s="12"/>
      <c r="R24" s="13">
        <v>180</v>
      </c>
      <c r="S24" s="10"/>
      <c r="T24" s="10">
        <v>0</v>
      </c>
      <c r="U24" s="10">
        <f>SUM(C24:T24)</f>
        <v>1635.54</v>
      </c>
    </row>
    <row r="25" spans="1:22" ht="60" customHeight="1" x14ac:dyDescent="0.25">
      <c r="A25" s="14" t="s">
        <v>7</v>
      </c>
      <c r="B25" s="15"/>
      <c r="C25" s="18">
        <v>802.02</v>
      </c>
      <c r="D25" s="18">
        <v>802.02</v>
      </c>
      <c r="E25" s="16">
        <v>802.02</v>
      </c>
      <c r="F25" s="17">
        <v>802.02</v>
      </c>
      <c r="G25" s="18">
        <v>802.02</v>
      </c>
      <c r="H25" s="16">
        <v>802.02</v>
      </c>
      <c r="I25" s="19">
        <v>802.02</v>
      </c>
      <c r="J25" s="18">
        <v>806.07</v>
      </c>
      <c r="K25" s="18">
        <v>818.93</v>
      </c>
      <c r="L25" s="20">
        <v>818.93</v>
      </c>
      <c r="M25" s="18">
        <v>818.93</v>
      </c>
      <c r="N25" s="18">
        <v>818.93</v>
      </c>
      <c r="O25" s="18"/>
      <c r="P25" s="18"/>
      <c r="Q25" s="9"/>
      <c r="R25" s="18">
        <v>2.0299999999999998</v>
      </c>
      <c r="S25" s="18">
        <v>44.65</v>
      </c>
      <c r="T25" s="18">
        <v>0</v>
      </c>
      <c r="U25" s="18">
        <f>C25+D25+E25+F25+G25+H25+I25+J25+K25+L25+M25+N25+O25+P25+Q25+R25+S25+T25</f>
        <v>9742.61</v>
      </c>
    </row>
    <row r="26" spans="1:22" ht="48" customHeight="1" x14ac:dyDescent="0.25">
      <c r="A26" s="21"/>
      <c r="B26" s="22"/>
      <c r="C26" s="23">
        <f t="shared" ref="C26:K26" si="3">SUM(C22:C25)</f>
        <v>19865.63</v>
      </c>
      <c r="D26" s="23">
        <f t="shared" si="3"/>
        <v>19194.2</v>
      </c>
      <c r="E26" s="23">
        <f t="shared" si="3"/>
        <v>19194.2</v>
      </c>
      <c r="F26" s="23">
        <f t="shared" si="3"/>
        <v>19978.310000000001</v>
      </c>
      <c r="G26" s="23">
        <f t="shared" si="3"/>
        <v>19194.2</v>
      </c>
      <c r="H26" s="23">
        <f t="shared" si="3"/>
        <v>19194.2</v>
      </c>
      <c r="I26" s="23">
        <f t="shared" si="3"/>
        <v>19194.2</v>
      </c>
      <c r="J26" s="23">
        <f t="shared" si="3"/>
        <v>19198.25</v>
      </c>
      <c r="K26" s="23">
        <f t="shared" si="3"/>
        <v>19211.11</v>
      </c>
      <c r="L26" s="23">
        <f>SUM(L22:L25)</f>
        <v>19211.11</v>
      </c>
      <c r="M26" s="23">
        <f>SUM(M22:M25)</f>
        <v>19211.11</v>
      </c>
      <c r="N26" s="23">
        <f>SUM(N22:N25)</f>
        <v>19211.11</v>
      </c>
      <c r="O26" s="23"/>
      <c r="P26" s="23">
        <f>SUM(P22:P25)</f>
        <v>783.5</v>
      </c>
      <c r="Q26" s="23">
        <f>SUM(Q22:Q25)</f>
        <v>0</v>
      </c>
      <c r="R26" s="23">
        <f>SUM(R22:R25)</f>
        <v>182.03</v>
      </c>
      <c r="S26" s="23">
        <f>SUM(S22:S25)</f>
        <v>44.65</v>
      </c>
      <c r="T26" s="19">
        <f>SUM(T22:T25)</f>
        <v>0</v>
      </c>
      <c r="U26" s="19">
        <f>SUM(U21:U25)</f>
        <v>232867.80999999994</v>
      </c>
    </row>
    <row r="27" spans="1:22" s="25" customFormat="1" ht="60" customHeight="1" x14ac:dyDescent="0.25">
      <c r="A27" s="58" t="s">
        <v>27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9"/>
    </row>
    <row r="28" spans="1:22" ht="40.5" customHeight="1" x14ac:dyDescent="0.25">
      <c r="A28" s="2"/>
      <c r="B28" s="2"/>
      <c r="C28" s="3">
        <v>1</v>
      </c>
      <c r="D28" s="3">
        <v>2</v>
      </c>
      <c r="E28" s="3">
        <v>3</v>
      </c>
      <c r="F28" s="3">
        <v>4</v>
      </c>
      <c r="G28" s="3">
        <v>5</v>
      </c>
      <c r="H28" s="3">
        <v>6</v>
      </c>
      <c r="I28" s="3">
        <v>7</v>
      </c>
      <c r="J28" s="3">
        <v>8</v>
      </c>
      <c r="K28" s="3">
        <v>9</v>
      </c>
      <c r="L28" s="3">
        <v>10</v>
      </c>
      <c r="M28" s="3">
        <v>11</v>
      </c>
      <c r="N28" s="3">
        <v>12</v>
      </c>
      <c r="O28" s="4"/>
      <c r="P28" s="5" t="s">
        <v>0</v>
      </c>
      <c r="Q28" s="5" t="s">
        <v>1</v>
      </c>
      <c r="R28" s="6" t="s">
        <v>2</v>
      </c>
      <c r="S28" s="5" t="s">
        <v>3</v>
      </c>
      <c r="T28" s="6" t="s">
        <v>4</v>
      </c>
      <c r="U28" s="6" t="s">
        <v>5</v>
      </c>
    </row>
    <row r="29" spans="1:22" ht="48" customHeight="1" x14ac:dyDescent="0.25">
      <c r="A29" s="27" t="s">
        <v>8</v>
      </c>
      <c r="B29" s="28" t="s">
        <v>9</v>
      </c>
      <c r="C29" s="50">
        <v>17766.03</v>
      </c>
      <c r="D29" s="29">
        <v>17766.03</v>
      </c>
      <c r="E29" s="29">
        <v>17766.03</v>
      </c>
      <c r="F29" s="29">
        <v>17766.03</v>
      </c>
      <c r="G29" s="29">
        <v>17766.03</v>
      </c>
      <c r="H29" s="29">
        <v>17766.03</v>
      </c>
      <c r="I29" s="29">
        <v>17766.03</v>
      </c>
      <c r="J29" s="29">
        <v>17766.03</v>
      </c>
      <c r="K29" s="29">
        <v>17766.03</v>
      </c>
      <c r="L29" s="29">
        <v>17957.8</v>
      </c>
      <c r="M29" s="29">
        <v>17957.7</v>
      </c>
      <c r="N29" s="29">
        <v>17957.8</v>
      </c>
      <c r="O29" s="29">
        <v>0</v>
      </c>
      <c r="P29" s="29"/>
      <c r="Q29" s="29"/>
      <c r="R29" s="29"/>
      <c r="S29" s="29">
        <v>0</v>
      </c>
      <c r="T29" s="30"/>
      <c r="U29" s="30">
        <f>D29+E29+F29+G29+H29+I29+J29+K29+L29+M29+N29+O29+P29+Q29+R29+S29+T29</f>
        <v>196001.53999999998</v>
      </c>
    </row>
    <row r="30" spans="1:22" ht="48" customHeight="1" x14ac:dyDescent="0.25">
      <c r="A30" s="31" t="s">
        <v>25</v>
      </c>
      <c r="B30" s="15" t="s">
        <v>11</v>
      </c>
      <c r="C30" s="34">
        <v>7408.18</v>
      </c>
      <c r="D30" s="32">
        <v>7408.18</v>
      </c>
      <c r="E30" s="32">
        <v>7408.18</v>
      </c>
      <c r="F30" s="32">
        <v>7408.18</v>
      </c>
      <c r="G30" s="32">
        <v>7408.18</v>
      </c>
      <c r="H30" s="32">
        <v>7408.18</v>
      </c>
      <c r="I30" s="32">
        <v>7408.18</v>
      </c>
      <c r="J30" s="32">
        <v>7408.18</v>
      </c>
      <c r="K30" s="32">
        <v>7408.18</v>
      </c>
      <c r="L30" s="32">
        <v>7499.39</v>
      </c>
      <c r="M30" s="32">
        <v>7499.39</v>
      </c>
      <c r="N30" s="32">
        <v>7499.39</v>
      </c>
      <c r="O30" s="32">
        <v>0</v>
      </c>
      <c r="P30" s="32"/>
      <c r="Q30" s="32"/>
      <c r="R30" s="32"/>
      <c r="S30" s="32">
        <v>0</v>
      </c>
      <c r="T30" s="33"/>
      <c r="U30" s="33">
        <f>D30+E30+F30+G30+H30+I30+J30+K30+L30+M30+N30+O30+P30+Q30+R30+S30+T30</f>
        <v>81763.61</v>
      </c>
    </row>
    <row r="31" spans="1:22" ht="48" customHeight="1" x14ac:dyDescent="0.25">
      <c r="A31" s="31" t="s">
        <v>8</v>
      </c>
      <c r="B31" s="15" t="s">
        <v>26</v>
      </c>
      <c r="C31" s="34">
        <v>58618.559999999998</v>
      </c>
      <c r="D31" s="32">
        <v>58618.559999999998</v>
      </c>
      <c r="E31" s="32">
        <v>58618.559999999998</v>
      </c>
      <c r="F31" s="32">
        <v>58618.559999999998</v>
      </c>
      <c r="G31" s="32">
        <v>58618.559999999998</v>
      </c>
      <c r="H31" s="32">
        <v>58618.559999999998</v>
      </c>
      <c r="I31" s="32">
        <v>58618.559999999998</v>
      </c>
      <c r="J31" s="32">
        <v>58618.559999999998</v>
      </c>
      <c r="K31" s="32">
        <v>58618.559999999998</v>
      </c>
      <c r="L31" s="32">
        <v>59361.54</v>
      </c>
      <c r="M31" s="32">
        <v>59361.54</v>
      </c>
      <c r="N31" s="32">
        <v>59361.54</v>
      </c>
      <c r="O31" s="32">
        <v>0</v>
      </c>
      <c r="P31" s="32"/>
      <c r="Q31" s="32"/>
      <c r="R31" s="32"/>
      <c r="S31" s="32">
        <v>0</v>
      </c>
      <c r="T31" s="33"/>
      <c r="U31" s="33">
        <f>C31+D31+E31+F31+G31+H31+I31+J31+K31+L31+M31+N31+O31+P31+Q31+R31+S31+T31</f>
        <v>705651.66000000015</v>
      </c>
    </row>
    <row r="32" spans="1:22" ht="48" customHeight="1" x14ac:dyDescent="0.25">
      <c r="A32" s="31" t="s">
        <v>8</v>
      </c>
      <c r="B32" s="15" t="s">
        <v>15</v>
      </c>
      <c r="C32" s="34">
        <v>3039.02</v>
      </c>
      <c r="D32" s="32">
        <v>3039.02</v>
      </c>
      <c r="E32" s="32">
        <v>3039.02</v>
      </c>
      <c r="F32" s="32">
        <v>3039.02</v>
      </c>
      <c r="G32" s="32">
        <v>3039</v>
      </c>
      <c r="H32" s="32">
        <v>3039.02</v>
      </c>
      <c r="I32" s="32">
        <v>3039.02</v>
      </c>
      <c r="J32" s="32">
        <v>3039.02</v>
      </c>
      <c r="K32" s="32">
        <v>3039.02</v>
      </c>
      <c r="L32" s="32">
        <v>3098.28</v>
      </c>
      <c r="M32" s="32">
        <v>3098.28</v>
      </c>
      <c r="N32" s="32">
        <v>3098.28</v>
      </c>
      <c r="O32" s="32">
        <v>0</v>
      </c>
      <c r="P32" s="32"/>
      <c r="Q32" s="32"/>
      <c r="R32" s="32"/>
      <c r="S32" s="32">
        <v>0</v>
      </c>
      <c r="T32" s="33"/>
      <c r="U32" s="33">
        <f>D32+E32+F32+G32+H32+I32+J32+K32+L32+M32+N32+O32+P32+Q32+R32+S32+T32</f>
        <v>33606.979999999996</v>
      </c>
    </row>
    <row r="33" spans="1:22" ht="62.25" customHeight="1" x14ac:dyDescent="0.25">
      <c r="A33" s="35" t="s">
        <v>16</v>
      </c>
      <c r="B33" s="36" t="s">
        <v>17</v>
      </c>
      <c r="C33" s="34">
        <v>1268.8</v>
      </c>
      <c r="D33" s="32">
        <v>1268.8</v>
      </c>
      <c r="E33" s="32">
        <v>1268.8</v>
      </c>
      <c r="F33" s="32">
        <v>1268.8</v>
      </c>
      <c r="G33" s="32">
        <v>1268.8</v>
      </c>
      <c r="H33" s="32">
        <v>1268.8</v>
      </c>
      <c r="I33" s="32">
        <v>1268.8</v>
      </c>
      <c r="J33" s="32">
        <v>1268.8</v>
      </c>
      <c r="K33" s="32">
        <v>1268.8</v>
      </c>
      <c r="L33" s="32">
        <v>1293.54</v>
      </c>
      <c r="M33" s="32">
        <v>1293.54</v>
      </c>
      <c r="N33" s="32">
        <v>1293.54</v>
      </c>
      <c r="O33" s="32">
        <v>0</v>
      </c>
      <c r="P33" s="32"/>
      <c r="Q33" s="32"/>
      <c r="R33" s="32"/>
      <c r="S33" s="32">
        <v>0</v>
      </c>
      <c r="T33" s="33"/>
      <c r="U33" s="33">
        <f>D33+E33+F33+G33+H33+I33+J33+K33+L33+M33+N33+O33+P33+Q33+R33+S33+T33</f>
        <v>14031.02</v>
      </c>
    </row>
    <row r="34" spans="1:22" ht="48" customHeight="1" x14ac:dyDescent="0.25">
      <c r="A34" s="21"/>
      <c r="B34" s="22"/>
      <c r="C34" s="23">
        <f t="shared" ref="C34:K34" si="4">SUM(C29:C33)</f>
        <v>88100.59</v>
      </c>
      <c r="D34" s="23">
        <f t="shared" si="4"/>
        <v>88100.59</v>
      </c>
      <c r="E34" s="23">
        <f t="shared" si="4"/>
        <v>88100.59</v>
      </c>
      <c r="F34" s="23">
        <f t="shared" si="4"/>
        <v>88100.59</v>
      </c>
      <c r="G34" s="23">
        <f t="shared" si="4"/>
        <v>88100.569999999992</v>
      </c>
      <c r="H34" s="23">
        <f t="shared" si="4"/>
        <v>88100.59</v>
      </c>
      <c r="I34" s="23">
        <f t="shared" si="4"/>
        <v>88100.59</v>
      </c>
      <c r="J34" s="23">
        <f t="shared" si="4"/>
        <v>88100.59</v>
      </c>
      <c r="K34" s="23">
        <f t="shared" si="4"/>
        <v>88100.59</v>
      </c>
      <c r="L34" s="23">
        <f>SUM(L29:L33)</f>
        <v>89210.549999999988</v>
      </c>
      <c r="M34" s="23">
        <f t="shared" ref="M34" si="5">SUM(M33)</f>
        <v>1293.54</v>
      </c>
      <c r="N34" s="23">
        <f>SUM(N29:N33)</f>
        <v>89210.549999999988</v>
      </c>
      <c r="O34" s="23">
        <f>SUM(O29:O33)</f>
        <v>0</v>
      </c>
      <c r="P34" s="23"/>
      <c r="Q34" s="23"/>
      <c r="R34" s="23"/>
      <c r="S34" s="23"/>
      <c r="T34" s="19">
        <f>SUM(T29:T33)</f>
        <v>0</v>
      </c>
      <c r="U34" s="19">
        <f>SUM(U29:U33)</f>
        <v>1031054.81</v>
      </c>
    </row>
    <row r="37" spans="1:22" s="51" customFormat="1" ht="26.25" x14ac:dyDescent="0.25">
      <c r="A37" s="53" t="s">
        <v>35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2" s="51" customFormat="1" ht="26.25" x14ac:dyDescent="0.25">
      <c r="A38" s="43" t="s">
        <v>35</v>
      </c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2" ht="30" x14ac:dyDescent="0.25">
      <c r="A39" s="2"/>
      <c r="B39" s="2"/>
      <c r="C39" s="3">
        <v>1</v>
      </c>
      <c r="D39" s="3">
        <v>2</v>
      </c>
      <c r="E39" s="3">
        <v>3</v>
      </c>
      <c r="F39" s="3">
        <v>4</v>
      </c>
      <c r="G39" s="3">
        <v>5</v>
      </c>
      <c r="H39" s="3">
        <v>6</v>
      </c>
      <c r="I39" s="3">
        <v>7</v>
      </c>
      <c r="J39" s="3">
        <v>8</v>
      </c>
      <c r="K39" s="3">
        <v>9</v>
      </c>
      <c r="L39" s="3">
        <v>10</v>
      </c>
      <c r="M39" s="3">
        <v>11</v>
      </c>
      <c r="N39" s="3">
        <v>12</v>
      </c>
      <c r="O39" s="4"/>
      <c r="P39" s="5" t="s">
        <v>0</v>
      </c>
      <c r="Q39" s="5" t="s">
        <v>1</v>
      </c>
      <c r="R39" s="6" t="s">
        <v>2</v>
      </c>
      <c r="S39" s="5" t="s">
        <v>3</v>
      </c>
      <c r="T39" s="6" t="s">
        <v>4</v>
      </c>
      <c r="U39" s="6" t="s">
        <v>5</v>
      </c>
    </row>
    <row r="40" spans="1:22" ht="39" customHeight="1" x14ac:dyDescent="0.25">
      <c r="A40" s="31" t="s">
        <v>21</v>
      </c>
      <c r="B40" s="45" t="s">
        <v>29</v>
      </c>
      <c r="C40" s="10">
        <v>15892.18</v>
      </c>
      <c r="D40" s="10">
        <v>15892.18</v>
      </c>
      <c r="E40" s="10">
        <v>15892.18</v>
      </c>
      <c r="F40" s="10">
        <v>15892.18</v>
      </c>
      <c r="G40" s="52">
        <v>0</v>
      </c>
      <c r="H40" s="10">
        <v>0</v>
      </c>
      <c r="I40" s="12">
        <v>0</v>
      </c>
      <c r="J40" s="11">
        <v>0</v>
      </c>
      <c r="K40" s="10">
        <v>0</v>
      </c>
      <c r="L40" s="13">
        <v>0</v>
      </c>
      <c r="M40" s="10">
        <v>0</v>
      </c>
      <c r="N40" s="13">
        <v>0</v>
      </c>
      <c r="O40" s="10"/>
      <c r="P40" s="10">
        <v>783.5</v>
      </c>
      <c r="Q40" s="10"/>
      <c r="R40" s="13"/>
      <c r="S40" s="10">
        <v>0</v>
      </c>
      <c r="T40" s="10">
        <v>0</v>
      </c>
      <c r="U40" s="10">
        <f>C40+D40+E40+F40+G40+H40+I40+J40+K40+L40+M40+N40+O40+P40+Q40+R40+S40+T40</f>
        <v>64352.22</v>
      </c>
      <c r="V40" s="42"/>
    </row>
    <row r="41" spans="1:22" ht="77.25" x14ac:dyDescent="0.25">
      <c r="A41" s="31" t="s">
        <v>30</v>
      </c>
      <c r="B41" s="45" t="s">
        <v>31</v>
      </c>
      <c r="C41" s="46"/>
      <c r="D41" s="11"/>
      <c r="E41" s="10"/>
      <c r="F41" s="10"/>
      <c r="G41" s="11">
        <v>15892.18</v>
      </c>
      <c r="H41" s="11">
        <v>15892.18</v>
      </c>
      <c r="I41" s="12">
        <v>15892.18</v>
      </c>
      <c r="J41" s="11">
        <v>15892.18</v>
      </c>
      <c r="K41" s="10"/>
      <c r="L41" s="13"/>
      <c r="M41" s="11"/>
      <c r="N41" s="13"/>
      <c r="O41" s="10"/>
      <c r="P41" s="10"/>
      <c r="Q41" s="10"/>
      <c r="R41" s="13"/>
      <c r="S41" s="11"/>
      <c r="T41" s="10"/>
      <c r="U41" s="10">
        <f>C41+D41+E41+F41+G41+H41+I41+J41+K41+L41+M41+N41+O41+P41+Q41+R41+S41+T41</f>
        <v>63568.72</v>
      </c>
      <c r="V41" s="42"/>
    </row>
    <row r="42" spans="1:22" x14ac:dyDescent="0.25">
      <c r="A42" s="7" t="s">
        <v>6</v>
      </c>
      <c r="B42" s="8"/>
      <c r="C42" s="46">
        <v>2500</v>
      </c>
      <c r="D42" s="11">
        <v>2500</v>
      </c>
      <c r="E42" s="10">
        <v>2500</v>
      </c>
      <c r="F42" s="10">
        <v>2500</v>
      </c>
      <c r="G42" s="10">
        <v>2500</v>
      </c>
      <c r="H42" s="11">
        <v>2500</v>
      </c>
      <c r="I42" s="12">
        <v>2500</v>
      </c>
      <c r="J42" s="10">
        <v>2500</v>
      </c>
      <c r="K42" s="10">
        <v>2500</v>
      </c>
      <c r="L42" s="13">
        <v>2500</v>
      </c>
      <c r="M42" s="11">
        <v>2500</v>
      </c>
      <c r="N42" s="10">
        <v>2500</v>
      </c>
      <c r="O42" s="10"/>
      <c r="P42" s="10">
        <v>300</v>
      </c>
      <c r="Q42" s="10"/>
      <c r="R42" s="13"/>
      <c r="S42" s="11">
        <v>0</v>
      </c>
      <c r="T42" s="10">
        <v>0</v>
      </c>
      <c r="U42" s="10">
        <f>C42+D42+E42+F42+G42+H42+I42+J42+K42+L42+M42+N42+O42+P42+Q42+R42+S42+T42</f>
        <v>30300</v>
      </c>
    </row>
    <row r="43" spans="1:22" ht="60" customHeight="1" x14ac:dyDescent="0.25">
      <c r="A43" s="14" t="s">
        <v>7</v>
      </c>
      <c r="B43" s="15"/>
      <c r="C43" s="18">
        <v>818.93</v>
      </c>
      <c r="D43" s="18">
        <v>818.93</v>
      </c>
      <c r="E43" s="16">
        <v>818.93</v>
      </c>
      <c r="F43" s="17">
        <v>818.93</v>
      </c>
      <c r="G43" s="18">
        <v>818.93</v>
      </c>
      <c r="H43" s="16">
        <v>0</v>
      </c>
      <c r="I43" s="19">
        <v>0</v>
      </c>
      <c r="J43" s="18">
        <v>0</v>
      </c>
      <c r="K43" s="18">
        <v>0</v>
      </c>
      <c r="L43" s="20">
        <v>0</v>
      </c>
      <c r="M43" s="18">
        <v>0</v>
      </c>
      <c r="N43" s="18">
        <v>0</v>
      </c>
      <c r="O43" s="18"/>
      <c r="P43" s="18"/>
      <c r="Q43" s="9"/>
      <c r="R43" s="18">
        <v>0</v>
      </c>
      <c r="S43" s="18">
        <v>0</v>
      </c>
      <c r="T43" s="18">
        <v>0</v>
      </c>
      <c r="U43" s="18">
        <f>C43+D43+E43+F43+G43+H43+I43+J43+K43+L43+M43+N43+O43+P43+Q43+R43+S43+T43</f>
        <v>4094.6499999999996</v>
      </c>
    </row>
    <row r="44" spans="1:22" x14ac:dyDescent="0.25">
      <c r="A44" s="21"/>
      <c r="B44" s="22"/>
      <c r="C44" s="23">
        <f t="shared" ref="C44:N44" si="6">SUM(C40:C43)</f>
        <v>19211.11</v>
      </c>
      <c r="D44" s="23">
        <f t="shared" si="6"/>
        <v>19211.11</v>
      </c>
      <c r="E44" s="23">
        <f t="shared" si="6"/>
        <v>19211.11</v>
      </c>
      <c r="F44" s="23">
        <f t="shared" si="6"/>
        <v>19211.11</v>
      </c>
      <c r="G44" s="23">
        <f t="shared" si="6"/>
        <v>19211.11</v>
      </c>
      <c r="H44" s="23">
        <f t="shared" si="6"/>
        <v>18392.18</v>
      </c>
      <c r="I44" s="23">
        <f t="shared" si="6"/>
        <v>18392.18</v>
      </c>
      <c r="J44" s="23">
        <f t="shared" si="6"/>
        <v>18392.18</v>
      </c>
      <c r="K44" s="23">
        <f t="shared" si="6"/>
        <v>2500</v>
      </c>
      <c r="L44" s="23">
        <f t="shared" si="6"/>
        <v>2500</v>
      </c>
      <c r="M44" s="23">
        <f t="shared" si="6"/>
        <v>2500</v>
      </c>
      <c r="N44" s="23">
        <f t="shared" si="6"/>
        <v>2500</v>
      </c>
      <c r="O44" s="23"/>
      <c r="P44" s="23">
        <f>SUM(P40:P43)</f>
        <v>1083.5</v>
      </c>
      <c r="Q44" s="23">
        <f>SUM(Q40:Q43)</f>
        <v>0</v>
      </c>
      <c r="R44" s="23">
        <f>SUM(R40:R43)</f>
        <v>0</v>
      </c>
      <c r="S44" s="23">
        <f>SUM(S40:S43)</f>
        <v>0</v>
      </c>
      <c r="T44" s="19">
        <f>SUM(T40:T43)</f>
        <v>0</v>
      </c>
      <c r="U44" s="19">
        <f>SUM(U39:U43)</f>
        <v>162315.59</v>
      </c>
    </row>
    <row r="45" spans="1:22" s="25" customFormat="1" ht="49.5" customHeight="1" x14ac:dyDescent="0.25">
      <c r="A45" s="58" t="s">
        <v>27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24"/>
    </row>
    <row r="46" spans="1:22" ht="30" x14ac:dyDescent="0.25">
      <c r="A46" s="26"/>
      <c r="B46" s="26"/>
      <c r="C46" s="3">
        <v>1</v>
      </c>
      <c r="D46" s="3">
        <v>2</v>
      </c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  <c r="N46" s="3">
        <v>12</v>
      </c>
      <c r="O46" s="4"/>
      <c r="P46" s="5" t="s">
        <v>0</v>
      </c>
      <c r="Q46" s="5" t="s">
        <v>1</v>
      </c>
      <c r="R46" s="6" t="s">
        <v>2</v>
      </c>
      <c r="S46" s="5" t="s">
        <v>3</v>
      </c>
      <c r="T46" s="6" t="s">
        <v>4</v>
      </c>
      <c r="U46" s="6" t="s">
        <v>5</v>
      </c>
    </row>
    <row r="47" spans="1:22" ht="45" x14ac:dyDescent="0.25">
      <c r="A47" s="27" t="s">
        <v>8</v>
      </c>
      <c r="B47" s="28" t="s">
        <v>9</v>
      </c>
      <c r="C47" s="50">
        <v>17957.8</v>
      </c>
      <c r="D47" s="29">
        <v>17957.8</v>
      </c>
      <c r="E47" s="29">
        <v>17957.8</v>
      </c>
      <c r="F47" s="29">
        <v>17957.8</v>
      </c>
      <c r="G47" s="29">
        <v>17957.8</v>
      </c>
      <c r="H47" s="29">
        <v>17957.8</v>
      </c>
      <c r="I47" s="29">
        <v>17957.8</v>
      </c>
      <c r="J47" s="29">
        <v>17957.8</v>
      </c>
      <c r="K47" s="29">
        <v>17957.8</v>
      </c>
      <c r="L47" s="29">
        <v>21233.84</v>
      </c>
      <c r="M47" s="29">
        <v>21233.84</v>
      </c>
      <c r="N47" s="29">
        <v>21233.84</v>
      </c>
      <c r="O47" s="29">
        <v>0</v>
      </c>
      <c r="P47" s="29"/>
      <c r="Q47" s="29"/>
      <c r="R47" s="29"/>
      <c r="S47" s="29">
        <v>0</v>
      </c>
      <c r="T47" s="30"/>
      <c r="U47" s="30">
        <f t="shared" ref="U47:U52" si="7">SUM(C47:T47)</f>
        <v>225321.71999999997</v>
      </c>
    </row>
    <row r="48" spans="1:22" ht="45" x14ac:dyDescent="0.25">
      <c r="A48" s="31" t="s">
        <v>25</v>
      </c>
      <c r="B48" s="15" t="s">
        <v>11</v>
      </c>
      <c r="C48" s="34">
        <v>7499.39</v>
      </c>
      <c r="D48" s="32">
        <v>7499.39</v>
      </c>
      <c r="E48" s="32">
        <v>7499.39</v>
      </c>
      <c r="F48" s="32">
        <v>7499.39</v>
      </c>
      <c r="G48" s="32">
        <v>7499.39</v>
      </c>
      <c r="H48" s="32">
        <v>7499.39</v>
      </c>
      <c r="I48" s="32">
        <v>7499.39</v>
      </c>
      <c r="J48" s="32">
        <v>7499.39</v>
      </c>
      <c r="K48" s="32">
        <v>7499.39</v>
      </c>
      <c r="L48" s="32">
        <v>8637.99</v>
      </c>
      <c r="M48" s="32">
        <v>8637.99</v>
      </c>
      <c r="N48" s="32">
        <v>8637.99</v>
      </c>
      <c r="O48" s="32">
        <v>0</v>
      </c>
      <c r="P48" s="32"/>
      <c r="Q48" s="32"/>
      <c r="R48" s="32"/>
      <c r="S48" s="32">
        <v>0</v>
      </c>
      <c r="T48" s="33"/>
      <c r="U48" s="30">
        <f t="shared" si="7"/>
        <v>93408.480000000025</v>
      </c>
    </row>
    <row r="49" spans="1:21" ht="75" x14ac:dyDescent="0.25">
      <c r="A49" s="31" t="s">
        <v>32</v>
      </c>
      <c r="B49" s="15" t="s">
        <v>33</v>
      </c>
      <c r="C49" s="34">
        <v>59361.54</v>
      </c>
      <c r="D49" s="32">
        <v>59361.54</v>
      </c>
      <c r="E49" s="32">
        <v>59361.54</v>
      </c>
      <c r="F49" s="32">
        <v>59361.54</v>
      </c>
      <c r="G49" s="32">
        <v>59361.54</v>
      </c>
      <c r="H49" s="32">
        <v>59361.54</v>
      </c>
      <c r="I49" s="32">
        <v>59361.54</v>
      </c>
      <c r="J49" s="32">
        <v>59361.54</v>
      </c>
      <c r="K49" s="32">
        <v>59361.54</v>
      </c>
      <c r="L49" s="32">
        <v>74909.83</v>
      </c>
      <c r="M49" s="32">
        <v>74909.83</v>
      </c>
      <c r="N49" s="32">
        <v>74909.83</v>
      </c>
      <c r="O49" s="32">
        <v>0</v>
      </c>
      <c r="P49" s="32"/>
      <c r="Q49" s="32"/>
      <c r="R49" s="32"/>
      <c r="S49" s="32">
        <v>0</v>
      </c>
      <c r="T49" s="33"/>
      <c r="U49" s="30">
        <f t="shared" si="7"/>
        <v>758983.34999999986</v>
      </c>
    </row>
    <row r="50" spans="1:21" ht="45" x14ac:dyDescent="0.25">
      <c r="A50" s="31" t="s">
        <v>34</v>
      </c>
      <c r="B50" s="15" t="s">
        <v>15</v>
      </c>
      <c r="C50" s="34">
        <v>3098.28</v>
      </c>
      <c r="D50" s="32">
        <v>3098.28</v>
      </c>
      <c r="E50" s="32">
        <v>3098.28</v>
      </c>
      <c r="F50" s="32">
        <v>3098.28</v>
      </c>
      <c r="G50" s="32">
        <v>3098.28</v>
      </c>
      <c r="H50" s="32">
        <v>3098.25</v>
      </c>
      <c r="I50" s="32">
        <v>3098.28</v>
      </c>
      <c r="J50" s="32">
        <v>3098.28</v>
      </c>
      <c r="K50" s="32">
        <v>3098.28</v>
      </c>
      <c r="L50" s="32">
        <v>3335.3</v>
      </c>
      <c r="M50" s="32">
        <v>3335.3</v>
      </c>
      <c r="N50" s="32">
        <v>3335.3</v>
      </c>
      <c r="O50" s="32">
        <v>0</v>
      </c>
      <c r="P50" s="32"/>
      <c r="Q50" s="32"/>
      <c r="R50" s="32"/>
      <c r="S50" s="32">
        <v>0</v>
      </c>
      <c r="T50" s="33"/>
      <c r="U50" s="30">
        <f t="shared" si="7"/>
        <v>37890.39</v>
      </c>
    </row>
    <row r="51" spans="1:21" ht="60" x14ac:dyDescent="0.25">
      <c r="A51" s="35" t="s">
        <v>16</v>
      </c>
      <c r="B51" s="36" t="s">
        <v>17</v>
      </c>
      <c r="C51" s="34">
        <v>1293.54</v>
      </c>
      <c r="D51" s="32">
        <v>1293.54</v>
      </c>
      <c r="E51" s="32">
        <v>1293.54</v>
      </c>
      <c r="F51" s="32">
        <v>1293.54</v>
      </c>
      <c r="G51" s="32">
        <v>1293.54</v>
      </c>
      <c r="H51" s="32">
        <v>1293.54</v>
      </c>
      <c r="I51" s="32">
        <v>1293.54</v>
      </c>
      <c r="J51" s="32">
        <v>1293.54</v>
      </c>
      <c r="K51" s="32">
        <v>1293.54</v>
      </c>
      <c r="L51" s="32">
        <v>1392.5</v>
      </c>
      <c r="M51" s="32">
        <v>1392.5</v>
      </c>
      <c r="N51" s="32">
        <v>1392.5</v>
      </c>
      <c r="O51" s="32">
        <v>0</v>
      </c>
      <c r="P51" s="32"/>
      <c r="Q51" s="32"/>
      <c r="R51" s="32"/>
      <c r="S51" s="32">
        <v>0</v>
      </c>
      <c r="T51" s="33"/>
      <c r="U51" s="30">
        <f t="shared" si="7"/>
        <v>15819.36</v>
      </c>
    </row>
    <row r="52" spans="1:21" ht="45" x14ac:dyDescent="0.25">
      <c r="A52" s="35" t="s">
        <v>18</v>
      </c>
      <c r="B52" s="36"/>
      <c r="C52" s="34"/>
      <c r="D52" s="32"/>
      <c r="E52" s="32"/>
      <c r="F52" s="32"/>
      <c r="G52" s="32"/>
      <c r="H52" s="32"/>
      <c r="I52" s="32"/>
      <c r="J52" s="32"/>
      <c r="K52" s="32"/>
      <c r="L52" s="32">
        <v>50689.78</v>
      </c>
      <c r="M52" s="32">
        <v>50689.78</v>
      </c>
      <c r="N52" s="32">
        <v>50689.78</v>
      </c>
      <c r="O52" s="32">
        <v>0</v>
      </c>
      <c r="P52" s="32"/>
      <c r="Q52" s="32"/>
      <c r="R52" s="32"/>
      <c r="S52" s="32">
        <v>0</v>
      </c>
      <c r="T52" s="33"/>
      <c r="U52" s="30">
        <f t="shared" si="7"/>
        <v>152069.34</v>
      </c>
    </row>
    <row r="53" spans="1:21" x14ac:dyDescent="0.25">
      <c r="A53" s="21"/>
      <c r="B53" s="22"/>
      <c r="C53" s="23">
        <f t="shared" ref="C53:O53" si="8">SUM(C47:C51)</f>
        <v>89210.549999999988</v>
      </c>
      <c r="D53" s="23">
        <f t="shared" si="8"/>
        <v>89210.549999999988</v>
      </c>
      <c r="E53" s="23">
        <f t="shared" si="8"/>
        <v>89210.549999999988</v>
      </c>
      <c r="F53" s="23">
        <f t="shared" si="8"/>
        <v>89210.549999999988</v>
      </c>
      <c r="G53" s="23">
        <f t="shared" si="8"/>
        <v>89210.549999999988</v>
      </c>
      <c r="H53" s="23">
        <f t="shared" si="8"/>
        <v>89210.51999999999</v>
      </c>
      <c r="I53" s="23">
        <f t="shared" si="8"/>
        <v>89210.549999999988</v>
      </c>
      <c r="J53" s="23">
        <f t="shared" si="8"/>
        <v>89210.549999999988</v>
      </c>
      <c r="K53" s="23">
        <f t="shared" si="8"/>
        <v>89210.549999999988</v>
      </c>
      <c r="L53" s="23">
        <f t="shared" si="8"/>
        <v>109509.46</v>
      </c>
      <c r="M53" s="23">
        <f t="shared" si="8"/>
        <v>109509.46</v>
      </c>
      <c r="N53" s="23">
        <f t="shared" si="8"/>
        <v>109509.46</v>
      </c>
      <c r="O53" s="23">
        <f t="shared" si="8"/>
        <v>0</v>
      </c>
      <c r="P53" s="23"/>
      <c r="Q53" s="23"/>
      <c r="R53" s="23"/>
      <c r="S53" s="23"/>
      <c r="T53" s="19">
        <f>SUM(T47:T51)</f>
        <v>0</v>
      </c>
      <c r="U53" s="30">
        <f>SUM(U47:U52)</f>
        <v>1283492.6399999999</v>
      </c>
    </row>
  </sheetData>
  <mergeCells count="1">
    <mergeCell ref="A37:U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Saccuman Michela</dc:creator>
  <cp:lastModifiedBy>Saccuman Michela</cp:lastModifiedBy>
  <cp:lastPrinted>2024-06-04T07:50:33Z</cp:lastPrinted>
  <dcterms:created xsi:type="dcterms:W3CDTF">2024-01-10T10:56:09Z</dcterms:created>
  <dcterms:modified xsi:type="dcterms:W3CDTF">2024-06-04T07:58:03Z</dcterms:modified>
</cp:coreProperties>
</file>